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95" windowHeight="8190" activeTab="0"/>
  </bookViews>
  <sheets>
    <sheet name="Appendix I" sheetId="1" r:id="rId1"/>
    <sheet name="Correct to ACS DCB-3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<sst xmlns="http://schemas.openxmlformats.org/spreadsheetml/2006/main" count="61" uniqueCount="51">
  <si>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Wholesale Discount Rate Calculation</t>
  </si>
  <si>
    <t>Direct Expenses</t>
  </si>
  <si>
    <t>a</t>
  </si>
  <si>
    <t>b</t>
  </si>
  <si>
    <t>c</t>
  </si>
  <si>
    <t>d</t>
  </si>
  <si>
    <t>e</t>
  </si>
  <si>
    <t>Appendix DCB-3</t>
  </si>
  <si>
    <t>Appendix DCB-3 Corrected</t>
  </si>
  <si>
    <t>Account #</t>
  </si>
  <si>
    <t>Account</t>
  </si>
  <si>
    <t>Form M 2002</t>
  </si>
  <si>
    <t>Incremental Avoidable %</t>
  </si>
  <si>
    <t>Incremental Avoidable Amount</t>
  </si>
  <si>
    <t>Wholesale Penetration Rate</t>
  </si>
  <si>
    <t>Avoided Amount</t>
  </si>
  <si>
    <t>Network Support</t>
  </si>
  <si>
    <t>Central Office Switching</t>
  </si>
  <si>
    <t>Operator Systems</t>
  </si>
  <si>
    <t>Central Office Transmission</t>
  </si>
  <si>
    <t>IOT Expense</t>
  </si>
  <si>
    <t>Cable &amp; Wire Facilities</t>
  </si>
  <si>
    <t>Other Property, Plant &amp; Equip.</t>
  </si>
  <si>
    <t>Network Operations</t>
  </si>
  <si>
    <t>Access</t>
  </si>
  <si>
    <t>Depr. and Amortization</t>
  </si>
  <si>
    <t>Product Management</t>
  </si>
  <si>
    <t>Sales</t>
  </si>
  <si>
    <t>Advertising</t>
  </si>
  <si>
    <t>Call Completion Services</t>
  </si>
  <si>
    <t>Number Services</t>
  </si>
  <si>
    <t>Customer Services</t>
  </si>
  <si>
    <t>Total Direct Expenses</t>
  </si>
  <si>
    <t>Indirect %</t>
  </si>
  <si>
    <t>(e/a)</t>
  </si>
  <si>
    <t>Indirect Expenses</t>
  </si>
  <si>
    <t>General Support</t>
  </si>
  <si>
    <t>Executive &amp; Planning</t>
  </si>
  <si>
    <t>General and Administrative</t>
  </si>
  <si>
    <t>Uncollectibles</t>
  </si>
  <si>
    <t>Total Indirect Expenses</t>
  </si>
  <si>
    <t>Total Avoided Expenses</t>
  </si>
  <si>
    <t>Revenues Related to Resale</t>
  </si>
  <si>
    <t>Basic Local Service</t>
  </si>
  <si>
    <t>Local PL</t>
  </si>
  <si>
    <t>Other Local</t>
  </si>
  <si>
    <t>Directory</t>
  </si>
  <si>
    <t>Special Billing Arrangements</t>
  </si>
  <si>
    <t>Total Rev Related to Resale</t>
  </si>
  <si>
    <t>Wholesale Discount Rate</t>
  </si>
  <si>
    <t>RCA Appendix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</si>
</sst>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4" fontId="0" fillId="2" borderId="0" xfId="15" applyNumberFormat="1" applyFill="1" applyAlignment="1">
      <alignment/>
    </xf>
    <xf numFmtId="9" fontId="0" fillId="0" borderId="0" xfId="19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2" borderId="0" xfId="15" applyNumberFormat="1" applyFont="1" applyFill="1" applyAlignment="1">
      <alignment/>
    </xf>
    <xf numFmtId="9" fontId="0" fillId="0" borderId="0" xfId="19" applyFont="1" applyAlignment="1">
      <alignment/>
    </xf>
    <xf numFmtId="164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10" fontId="0" fillId="0" borderId="1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64" fontId="0" fillId="0" borderId="2" xfId="15" applyNumberFormat="1" applyFont="1" applyBorder="1" applyAlignment="1">
      <alignment horizontal="center"/>
    </xf>
    <xf numFmtId="164" fontId="0" fillId="0" borderId="3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7</xdr:row>
      <xdr:rowOff>114300</xdr:rowOff>
    </xdr:from>
    <xdr:to>
      <xdr:col>7</xdr:col>
      <xdr:colOff>247650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" y="1247775"/>
          <a:ext cx="360045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RCA
Docket U-96-89
Order No. 42
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Appendix 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File name: RCA Appendix W-1
Description: RCA correction to ACS DCB-3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16" sqref="J1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I1" sqref="I1:K1"/>
    </sheetView>
  </sheetViews>
  <sheetFormatPr defaultColWidth="9.140625" defaultRowHeight="12.75"/>
  <cols>
    <col min="3" max="3" width="11.8515625" style="0" customWidth="1"/>
    <col min="5" max="5" width="10.8515625" style="0" customWidth="1"/>
    <col min="7" max="7" width="12.140625" style="0" customWidth="1"/>
    <col min="9" max="9" width="12.7109375" style="0" customWidth="1"/>
    <col min="11" max="11" width="10.8515625" style="0" customWidth="1"/>
    <col min="13" max="13" width="11.57421875" style="0" customWidth="1"/>
  </cols>
  <sheetData>
    <row r="1" spans="1:11" ht="12.75">
      <c r="A1" t="s">
        <v>0</v>
      </c>
      <c r="C1" s="1"/>
      <c r="G1" s="2"/>
      <c r="I1" s="26" t="s">
        <v>50</v>
      </c>
      <c r="J1" s="27"/>
      <c r="K1" s="28"/>
    </row>
    <row r="2" spans="1:13" ht="13.5" thickBot="1">
      <c r="A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6</v>
      </c>
    </row>
    <row r="3" spans="3:13" ht="13.5" thickBot="1">
      <c r="C3" s="23" t="s">
        <v>7</v>
      </c>
      <c r="D3" s="24"/>
      <c r="E3" s="24"/>
      <c r="F3" s="24"/>
      <c r="G3" s="25"/>
      <c r="I3" s="23" t="s">
        <v>8</v>
      </c>
      <c r="J3" s="24"/>
      <c r="K3" s="24"/>
      <c r="L3" s="24"/>
      <c r="M3" s="25"/>
    </row>
    <row r="4" spans="1:13" ht="51">
      <c r="A4" t="s">
        <v>9</v>
      </c>
      <c r="B4" t="s">
        <v>10</v>
      </c>
      <c r="C4" s="6" t="s">
        <v>11</v>
      </c>
      <c r="D4" s="7" t="s">
        <v>12</v>
      </c>
      <c r="E4" s="7" t="s">
        <v>13</v>
      </c>
      <c r="F4" s="7" t="s">
        <v>14</v>
      </c>
      <c r="G4" s="8" t="s">
        <v>15</v>
      </c>
      <c r="I4" s="6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ht="12.75">
      <c r="A5">
        <v>6110</v>
      </c>
      <c r="B5" t="s">
        <v>16</v>
      </c>
      <c r="C5" s="9">
        <v>103136</v>
      </c>
      <c r="D5" s="10">
        <v>0</v>
      </c>
      <c r="E5" s="11">
        <f>C5*D5</f>
        <v>0</v>
      </c>
      <c r="F5">
        <v>0.1564</v>
      </c>
      <c r="G5" s="12">
        <f>F5*E5</f>
        <v>0</v>
      </c>
      <c r="I5" s="9">
        <v>653368</v>
      </c>
      <c r="J5" s="10">
        <v>0</v>
      </c>
      <c r="K5" s="11">
        <f>I5*J5</f>
        <v>0</v>
      </c>
      <c r="L5">
        <v>0.1564</v>
      </c>
      <c r="M5" s="11">
        <f>L5*K5</f>
        <v>0</v>
      </c>
    </row>
    <row r="6" spans="1:13" ht="12.75">
      <c r="A6">
        <v>6210</v>
      </c>
      <c r="B6" t="s">
        <v>17</v>
      </c>
      <c r="C6" s="1">
        <v>1128504</v>
      </c>
      <c r="D6" s="10">
        <v>0</v>
      </c>
      <c r="E6" s="11">
        <f aca="true" t="shared" si="0" ref="E6:E20">C6*D6</f>
        <v>0</v>
      </c>
      <c r="F6">
        <v>0.1564</v>
      </c>
      <c r="G6" s="12">
        <f aca="true" t="shared" si="1" ref="G6:G19">F6*E6</f>
        <v>0</v>
      </c>
      <c r="I6" s="1">
        <v>1128504</v>
      </c>
      <c r="J6" s="10">
        <v>0</v>
      </c>
      <c r="K6" s="11">
        <f aca="true" t="shared" si="2" ref="K6:K20">I6*J6</f>
        <v>0</v>
      </c>
      <c r="L6">
        <v>0.1564</v>
      </c>
      <c r="M6" s="11">
        <f aca="true" t="shared" si="3" ref="M6:M14">L6*K6</f>
        <v>0</v>
      </c>
    </row>
    <row r="7" spans="1:13" ht="12.75">
      <c r="A7">
        <v>6220</v>
      </c>
      <c r="B7" t="s">
        <v>18</v>
      </c>
      <c r="C7" s="1">
        <v>18272</v>
      </c>
      <c r="D7" s="10">
        <v>1</v>
      </c>
      <c r="E7" s="11">
        <f t="shared" si="0"/>
        <v>18272</v>
      </c>
      <c r="F7">
        <v>0.1564</v>
      </c>
      <c r="G7" s="12">
        <f t="shared" si="1"/>
        <v>2857.7408</v>
      </c>
      <c r="I7" s="1">
        <v>18272</v>
      </c>
      <c r="J7" s="10">
        <v>1</v>
      </c>
      <c r="K7" s="11">
        <f t="shared" si="2"/>
        <v>18272</v>
      </c>
      <c r="L7">
        <v>0.1564</v>
      </c>
      <c r="M7" s="11">
        <f t="shared" si="3"/>
        <v>2857.7408</v>
      </c>
    </row>
    <row r="8" spans="1:13" ht="12.75">
      <c r="A8">
        <v>6230</v>
      </c>
      <c r="B8" t="s">
        <v>19</v>
      </c>
      <c r="C8" s="1">
        <v>1626956</v>
      </c>
      <c r="D8" s="10">
        <v>0</v>
      </c>
      <c r="E8" s="11">
        <f t="shared" si="0"/>
        <v>0</v>
      </c>
      <c r="F8">
        <v>0.1564</v>
      </c>
      <c r="G8" s="12">
        <f t="shared" si="1"/>
        <v>0</v>
      </c>
      <c r="I8" s="1">
        <v>1626956</v>
      </c>
      <c r="J8" s="10">
        <v>0</v>
      </c>
      <c r="K8" s="11">
        <f t="shared" si="2"/>
        <v>0</v>
      </c>
      <c r="L8">
        <v>0.1564</v>
      </c>
      <c r="M8" s="11">
        <f t="shared" si="3"/>
        <v>0</v>
      </c>
    </row>
    <row r="9" spans="1:13" ht="12.75">
      <c r="A9">
        <v>6310</v>
      </c>
      <c r="B9" t="s">
        <v>20</v>
      </c>
      <c r="C9" s="1">
        <v>53607</v>
      </c>
      <c r="D9" s="10">
        <v>0</v>
      </c>
      <c r="E9" s="11">
        <f t="shared" si="0"/>
        <v>0</v>
      </c>
      <c r="F9">
        <v>0.1564</v>
      </c>
      <c r="G9" s="12">
        <f t="shared" si="1"/>
        <v>0</v>
      </c>
      <c r="I9" s="1">
        <v>53607</v>
      </c>
      <c r="J9" s="10">
        <v>0</v>
      </c>
      <c r="K9" s="11">
        <f t="shared" si="2"/>
        <v>0</v>
      </c>
      <c r="L9">
        <v>0.1564</v>
      </c>
      <c r="M9" s="11">
        <f t="shared" si="3"/>
        <v>0</v>
      </c>
    </row>
    <row r="10" spans="1:13" ht="12.75">
      <c r="A10">
        <v>6410</v>
      </c>
      <c r="B10" t="s">
        <v>21</v>
      </c>
      <c r="C10" s="1">
        <v>4776202</v>
      </c>
      <c r="D10" s="10">
        <v>0</v>
      </c>
      <c r="E10" s="11">
        <f t="shared" si="0"/>
        <v>0</v>
      </c>
      <c r="F10">
        <v>0.1564</v>
      </c>
      <c r="G10" s="12">
        <f t="shared" si="1"/>
        <v>0</v>
      </c>
      <c r="I10" s="1">
        <v>4776202</v>
      </c>
      <c r="J10" s="10">
        <v>0</v>
      </c>
      <c r="K10" s="11">
        <f t="shared" si="2"/>
        <v>0</v>
      </c>
      <c r="L10">
        <v>0.1564</v>
      </c>
      <c r="M10" s="11">
        <f t="shared" si="3"/>
        <v>0</v>
      </c>
    </row>
    <row r="11" spans="1:13" ht="12.75">
      <c r="A11">
        <v>6510</v>
      </c>
      <c r="B11" t="s">
        <v>22</v>
      </c>
      <c r="C11" s="1">
        <v>69848</v>
      </c>
      <c r="D11" s="10">
        <v>0</v>
      </c>
      <c r="E11" s="11">
        <f t="shared" si="0"/>
        <v>0</v>
      </c>
      <c r="F11">
        <v>0.1564</v>
      </c>
      <c r="G11" s="12">
        <f t="shared" si="1"/>
        <v>0</v>
      </c>
      <c r="I11" s="1">
        <v>69848</v>
      </c>
      <c r="J11" s="10">
        <v>0</v>
      </c>
      <c r="K11" s="11">
        <f t="shared" si="2"/>
        <v>0</v>
      </c>
      <c r="L11">
        <v>0.1564</v>
      </c>
      <c r="M11" s="11">
        <f t="shared" si="3"/>
        <v>0</v>
      </c>
    </row>
    <row r="12" spans="1:13" ht="12.75">
      <c r="A12">
        <v>6530</v>
      </c>
      <c r="B12" t="s">
        <v>23</v>
      </c>
      <c r="C12" s="1">
        <v>6628497</v>
      </c>
      <c r="D12" s="10">
        <v>0</v>
      </c>
      <c r="E12" s="11">
        <f t="shared" si="0"/>
        <v>0</v>
      </c>
      <c r="F12">
        <v>0.1564</v>
      </c>
      <c r="G12" s="12">
        <f t="shared" si="1"/>
        <v>0</v>
      </c>
      <c r="I12" s="1">
        <v>6628497</v>
      </c>
      <c r="J12" s="10">
        <v>0</v>
      </c>
      <c r="K12" s="11">
        <f t="shared" si="2"/>
        <v>0</v>
      </c>
      <c r="L12">
        <v>0.1564</v>
      </c>
      <c r="M12" s="11">
        <f t="shared" si="3"/>
        <v>0</v>
      </c>
    </row>
    <row r="13" spans="1:13" ht="12.75">
      <c r="A13">
        <v>6540</v>
      </c>
      <c r="B13" t="s">
        <v>24</v>
      </c>
      <c r="C13" s="1">
        <v>1964814</v>
      </c>
      <c r="D13" s="10">
        <v>0</v>
      </c>
      <c r="E13" s="11">
        <f t="shared" si="0"/>
        <v>0</v>
      </c>
      <c r="F13">
        <v>0.1564</v>
      </c>
      <c r="G13" s="12">
        <f t="shared" si="1"/>
        <v>0</v>
      </c>
      <c r="I13" s="1">
        <v>1964814</v>
      </c>
      <c r="J13" s="10">
        <v>0</v>
      </c>
      <c r="K13" s="11">
        <f t="shared" si="2"/>
        <v>0</v>
      </c>
      <c r="L13">
        <v>0.1564</v>
      </c>
      <c r="M13" s="11">
        <f t="shared" si="3"/>
        <v>0</v>
      </c>
    </row>
    <row r="14" spans="1:13" ht="12.75">
      <c r="A14">
        <v>6560</v>
      </c>
      <c r="B14" t="s">
        <v>25</v>
      </c>
      <c r="C14" s="1">
        <v>29464093</v>
      </c>
      <c r="D14" s="10">
        <v>0</v>
      </c>
      <c r="E14" s="11">
        <f t="shared" si="0"/>
        <v>0</v>
      </c>
      <c r="F14">
        <v>0.1564</v>
      </c>
      <c r="G14" s="12">
        <f t="shared" si="1"/>
        <v>0</v>
      </c>
      <c r="I14" s="1">
        <v>29464093</v>
      </c>
      <c r="J14" s="10">
        <v>0</v>
      </c>
      <c r="K14" s="11">
        <f t="shared" si="2"/>
        <v>0</v>
      </c>
      <c r="L14">
        <v>0.1564</v>
      </c>
      <c r="M14" s="11">
        <f t="shared" si="3"/>
        <v>0</v>
      </c>
    </row>
    <row r="15" spans="1:13" ht="12.75">
      <c r="A15">
        <v>6611</v>
      </c>
      <c r="B15" t="s">
        <v>26</v>
      </c>
      <c r="C15" s="1">
        <v>209673</v>
      </c>
      <c r="D15" s="10">
        <v>0.9</v>
      </c>
      <c r="E15" s="11">
        <f t="shared" si="0"/>
        <v>188705.7</v>
      </c>
      <c r="F15">
        <v>0.1564</v>
      </c>
      <c r="G15" s="12">
        <v>29516</v>
      </c>
      <c r="I15" s="1">
        <v>209673</v>
      </c>
      <c r="J15" s="10">
        <v>0.9</v>
      </c>
      <c r="K15" s="11">
        <f t="shared" si="2"/>
        <v>188705.7</v>
      </c>
      <c r="L15">
        <v>0.1564</v>
      </c>
      <c r="M15" s="12">
        <f aca="true" t="shared" si="4" ref="M15:M20">K15*L15</f>
        <v>29513.571480000002</v>
      </c>
    </row>
    <row r="16" spans="1:13" ht="12.75">
      <c r="A16">
        <v>6612</v>
      </c>
      <c r="B16" t="s">
        <v>27</v>
      </c>
      <c r="C16" s="1">
        <v>2418257</v>
      </c>
      <c r="D16" s="10">
        <v>0.9</v>
      </c>
      <c r="E16" s="11">
        <f t="shared" si="0"/>
        <v>2176431.3000000003</v>
      </c>
      <c r="F16">
        <v>0.1564</v>
      </c>
      <c r="G16" s="12">
        <v>340427</v>
      </c>
      <c r="I16" s="1">
        <v>2418257</v>
      </c>
      <c r="J16" s="10">
        <v>0.9</v>
      </c>
      <c r="K16" s="11">
        <f t="shared" si="2"/>
        <v>2176431.3000000003</v>
      </c>
      <c r="L16">
        <v>0.1564</v>
      </c>
      <c r="M16" s="12">
        <f t="shared" si="4"/>
        <v>340393.8553200001</v>
      </c>
    </row>
    <row r="17" spans="1:13" ht="12.75">
      <c r="A17">
        <v>6613</v>
      </c>
      <c r="B17" t="s">
        <v>28</v>
      </c>
      <c r="C17" s="1">
        <v>563699</v>
      </c>
      <c r="D17" s="10">
        <v>0.9</v>
      </c>
      <c r="E17" s="11">
        <f t="shared" si="0"/>
        <v>507329.10000000003</v>
      </c>
      <c r="F17">
        <v>0.1564</v>
      </c>
      <c r="G17" s="12">
        <v>79354</v>
      </c>
      <c r="I17" s="1">
        <v>563699</v>
      </c>
      <c r="J17" s="10">
        <v>0.9</v>
      </c>
      <c r="K17" s="11">
        <f t="shared" si="2"/>
        <v>507329.10000000003</v>
      </c>
      <c r="L17">
        <v>0.1564</v>
      </c>
      <c r="M17" s="12">
        <f t="shared" si="4"/>
        <v>79346.27124000002</v>
      </c>
    </row>
    <row r="18" spans="1:13" ht="12.75">
      <c r="A18">
        <v>6621</v>
      </c>
      <c r="B18" t="s">
        <v>29</v>
      </c>
      <c r="C18" s="1">
        <v>411</v>
      </c>
      <c r="D18" s="10">
        <v>0</v>
      </c>
      <c r="E18" s="11">
        <f t="shared" si="0"/>
        <v>0</v>
      </c>
      <c r="F18">
        <v>0.1564</v>
      </c>
      <c r="G18" s="12">
        <f t="shared" si="1"/>
        <v>0</v>
      </c>
      <c r="I18" s="1">
        <v>411</v>
      </c>
      <c r="J18" s="10">
        <v>0</v>
      </c>
      <c r="K18" s="11">
        <f t="shared" si="2"/>
        <v>0</v>
      </c>
      <c r="L18">
        <v>0.1564</v>
      </c>
      <c r="M18" s="12">
        <f t="shared" si="4"/>
        <v>0</v>
      </c>
    </row>
    <row r="19" spans="1:13" ht="12.75">
      <c r="A19">
        <v>6622</v>
      </c>
      <c r="B19" t="s">
        <v>30</v>
      </c>
      <c r="C19" s="1">
        <v>3378497</v>
      </c>
      <c r="D19" s="10">
        <v>0</v>
      </c>
      <c r="E19" s="11">
        <f t="shared" si="0"/>
        <v>0</v>
      </c>
      <c r="F19">
        <v>0.1564</v>
      </c>
      <c r="G19" s="12">
        <f t="shared" si="1"/>
        <v>0</v>
      </c>
      <c r="I19" s="1">
        <v>3378497</v>
      </c>
      <c r="J19" s="10">
        <v>0</v>
      </c>
      <c r="K19" s="11">
        <f t="shared" si="2"/>
        <v>0</v>
      </c>
      <c r="L19">
        <v>0.1564</v>
      </c>
      <c r="M19" s="12">
        <f t="shared" si="4"/>
        <v>0</v>
      </c>
    </row>
    <row r="20" spans="1:13" ht="12.75">
      <c r="A20">
        <v>6623</v>
      </c>
      <c r="B20" t="s">
        <v>31</v>
      </c>
      <c r="C20" s="13">
        <v>42336</v>
      </c>
      <c r="D20" s="14">
        <v>0.9</v>
      </c>
      <c r="E20" s="12">
        <f t="shared" si="0"/>
        <v>38102.4</v>
      </c>
      <c r="F20" s="2">
        <v>0.1564</v>
      </c>
      <c r="G20" s="12">
        <v>5960</v>
      </c>
      <c r="I20" s="13">
        <v>6723710</v>
      </c>
      <c r="J20" s="14">
        <v>0.9</v>
      </c>
      <c r="K20" s="12">
        <f t="shared" si="2"/>
        <v>6051339</v>
      </c>
      <c r="L20" s="2">
        <v>0.1564</v>
      </c>
      <c r="M20" s="12">
        <f t="shared" si="4"/>
        <v>946429.4196</v>
      </c>
    </row>
    <row r="21" spans="2:13" ht="12.75">
      <c r="B21" t="s">
        <v>32</v>
      </c>
      <c r="C21" s="15">
        <f>SUM(C5:C20)</f>
        <v>52446802</v>
      </c>
      <c r="D21" s="2"/>
      <c r="E21" s="12">
        <f>SUM(E5:E20)</f>
        <v>2928840.5000000005</v>
      </c>
      <c r="F21" s="2"/>
      <c r="G21" s="12">
        <f>SUM(G5:G20)</f>
        <v>458114.7408</v>
      </c>
      <c r="I21" s="15">
        <f>SUM(I5:I20)</f>
        <v>59678408</v>
      </c>
      <c r="J21" s="2"/>
      <c r="K21" s="12">
        <f>SUM(K5:K20)</f>
        <v>8942077.100000001</v>
      </c>
      <c r="L21" s="2"/>
      <c r="M21" s="12">
        <f>SUM(M5:M20)</f>
        <v>1398540.85844</v>
      </c>
    </row>
    <row r="22" spans="3:13" ht="12.75">
      <c r="C22" s="1"/>
      <c r="E22" s="11"/>
      <c r="G22" s="12"/>
      <c r="I22" s="1"/>
      <c r="K22" s="11"/>
      <c r="M22" s="11"/>
    </row>
    <row r="23" spans="1:13" ht="12.75">
      <c r="A23" t="s">
        <v>33</v>
      </c>
      <c r="B23" t="s">
        <v>34</v>
      </c>
      <c r="C23" s="1"/>
      <c r="E23" s="11"/>
      <c r="G23" s="16">
        <f>G21/C21</f>
        <v>0.008734846040755737</v>
      </c>
      <c r="I23" s="1"/>
      <c r="K23" s="11"/>
      <c r="M23" s="16">
        <f>M21/I21</f>
        <v>0.023434620749936897</v>
      </c>
    </row>
    <row r="24" spans="3:9" ht="12.75">
      <c r="C24" s="1"/>
      <c r="G24" s="2"/>
      <c r="I24" s="1"/>
    </row>
    <row r="25" spans="1:9" ht="12.75">
      <c r="A25" t="s">
        <v>35</v>
      </c>
      <c r="C25" s="1"/>
      <c r="G25" s="2"/>
      <c r="I25" s="1"/>
    </row>
    <row r="26" spans="1:13" ht="12.75">
      <c r="A26">
        <v>6120</v>
      </c>
      <c r="B26" t="s">
        <v>36</v>
      </c>
      <c r="C26" s="1">
        <v>15266171</v>
      </c>
      <c r="D26" s="17">
        <f>G26/C26</f>
        <v>0.008734868749996315</v>
      </c>
      <c r="G26" s="12">
        <v>133348</v>
      </c>
      <c r="I26" s="1">
        <v>15266171</v>
      </c>
      <c r="J26" s="17">
        <f>$M$23</f>
        <v>0.023434620749936897</v>
      </c>
      <c r="M26" s="12">
        <f>I26*J26</f>
        <v>357756.9276886849</v>
      </c>
    </row>
    <row r="27" spans="1:13" ht="12.75">
      <c r="A27">
        <v>6710</v>
      </c>
      <c r="B27" t="s">
        <v>37</v>
      </c>
      <c r="C27" s="1">
        <v>2056197</v>
      </c>
      <c r="D27" s="17">
        <f>G27/C27</f>
        <v>0.008735057973530747</v>
      </c>
      <c r="G27" s="12">
        <v>17961</v>
      </c>
      <c r="I27" s="1">
        <v>2056197</v>
      </c>
      <c r="J27" s="17">
        <f>$M$23</f>
        <v>0.023434620749936897</v>
      </c>
      <c r="M27" s="12">
        <f>I27*J27</f>
        <v>48186.196882158</v>
      </c>
    </row>
    <row r="28" spans="1:13" ht="12.75">
      <c r="A28">
        <v>6720</v>
      </c>
      <c r="B28" t="s">
        <v>38</v>
      </c>
      <c r="C28" s="1">
        <v>10248825</v>
      </c>
      <c r="D28" s="17">
        <f>G28/C28</f>
        <v>0.008734854971179623</v>
      </c>
      <c r="G28" s="12">
        <v>89522</v>
      </c>
      <c r="I28" s="1">
        <v>10248825</v>
      </c>
      <c r="J28" s="17">
        <f>$M$23</f>
        <v>0.023434620749936897</v>
      </c>
      <c r="M28" s="12">
        <f>I28*J28</f>
        <v>240177.32700747202</v>
      </c>
    </row>
    <row r="29" spans="1:13" ht="12.75">
      <c r="A29">
        <v>5300</v>
      </c>
      <c r="B29" t="s">
        <v>39</v>
      </c>
      <c r="C29" s="1">
        <v>1607224</v>
      </c>
      <c r="D29" s="18">
        <v>0.0087</v>
      </c>
      <c r="E29" s="19"/>
      <c r="F29" s="19"/>
      <c r="G29" s="12">
        <v>2196</v>
      </c>
      <c r="I29" s="1">
        <v>1607224</v>
      </c>
      <c r="J29" s="17">
        <f>$M$23</f>
        <v>0.023434620749936897</v>
      </c>
      <c r="K29" s="19"/>
      <c r="L29" s="19"/>
      <c r="M29" s="12">
        <f>I29*J29</f>
        <v>37664.68490019658</v>
      </c>
    </row>
    <row r="30" spans="2:13" ht="12.75">
      <c r="B30" t="s">
        <v>40</v>
      </c>
      <c r="C30" s="1">
        <f>SUM(C26:C29)</f>
        <v>29178417</v>
      </c>
      <c r="G30" s="12">
        <v>243026</v>
      </c>
      <c r="I30" s="1">
        <f>SUM(I26:I29)</f>
        <v>29178417</v>
      </c>
      <c r="M30" s="12">
        <f>SUM(M26:M29)</f>
        <v>683785.1364785115</v>
      </c>
    </row>
    <row r="31" spans="3:9" ht="12.75">
      <c r="C31" s="1"/>
      <c r="G31" s="2"/>
      <c r="I31" s="1"/>
    </row>
    <row r="32" spans="1:13" ht="12.75">
      <c r="A32" t="s">
        <v>41</v>
      </c>
      <c r="C32" s="15">
        <f>C30+C21</f>
        <v>81625219</v>
      </c>
      <c r="G32" s="12">
        <f>G30+G21</f>
        <v>701140.7408</v>
      </c>
      <c r="I32" s="15">
        <f>I30+I21</f>
        <v>88856825</v>
      </c>
      <c r="M32" s="11">
        <f>M30+M21</f>
        <v>2082325.9949185117</v>
      </c>
    </row>
    <row r="33" spans="3:9" ht="12.75">
      <c r="C33" s="1"/>
      <c r="G33" s="2"/>
      <c r="I33" s="1"/>
    </row>
    <row r="34" spans="1:9" ht="12.75">
      <c r="A34" t="s">
        <v>42</v>
      </c>
      <c r="C34" s="1"/>
      <c r="G34" s="2"/>
      <c r="I34" s="1"/>
    </row>
    <row r="35" spans="1:13" ht="12.75">
      <c r="A35">
        <v>5001</v>
      </c>
      <c r="B35" t="s">
        <v>43</v>
      </c>
      <c r="C35" s="1">
        <v>28057152</v>
      </c>
      <c r="D35" s="20">
        <f>G35/C35</f>
        <v>0.15641509159589684</v>
      </c>
      <c r="G35" s="12">
        <v>4388562</v>
      </c>
      <c r="I35" s="1">
        <v>28057152</v>
      </c>
      <c r="J35" s="20">
        <v>0.1564</v>
      </c>
      <c r="M35" s="11">
        <f>I35*J35</f>
        <v>4388138.5728</v>
      </c>
    </row>
    <row r="36" spans="1:13" ht="12.75">
      <c r="A36">
        <v>5040</v>
      </c>
      <c r="B36" t="s">
        <v>44</v>
      </c>
      <c r="C36" s="1">
        <v>8678966</v>
      </c>
      <c r="D36" s="20">
        <f>G36/C36</f>
        <v>0.15641506142552006</v>
      </c>
      <c r="G36" s="12">
        <v>1357521</v>
      </c>
      <c r="I36" s="1">
        <v>8678966</v>
      </c>
      <c r="J36" s="20">
        <v>0.1564</v>
      </c>
      <c r="M36" s="11">
        <v>1357521</v>
      </c>
    </row>
    <row r="37" spans="1:13" ht="12.75">
      <c r="A37">
        <v>5060</v>
      </c>
      <c r="B37" t="s">
        <v>45</v>
      </c>
      <c r="C37" s="1">
        <v>11409504</v>
      </c>
      <c r="D37" s="20">
        <f>G37/C37</f>
        <v>0.15641512549537648</v>
      </c>
      <c r="G37" s="12">
        <v>1784619</v>
      </c>
      <c r="I37" s="1">
        <v>11409504</v>
      </c>
      <c r="J37" s="20">
        <v>0.1564</v>
      </c>
      <c r="M37" s="11">
        <v>1784619</v>
      </c>
    </row>
    <row r="38" spans="1:13" ht="12.75">
      <c r="A38">
        <v>5230</v>
      </c>
      <c r="B38" t="s">
        <v>46</v>
      </c>
      <c r="C38" s="1">
        <v>727593</v>
      </c>
      <c r="D38" s="20">
        <f>G38/C38</f>
        <v>0.15641574341699274</v>
      </c>
      <c r="G38" s="12">
        <v>113807</v>
      </c>
      <c r="I38" s="1">
        <v>727593</v>
      </c>
      <c r="J38" s="20">
        <v>0.1564</v>
      </c>
      <c r="M38" s="11">
        <v>113807</v>
      </c>
    </row>
    <row r="39" spans="1:13" ht="12.75">
      <c r="A39">
        <v>5261</v>
      </c>
      <c r="B39" t="s">
        <v>47</v>
      </c>
      <c r="C39" s="1">
        <v>978</v>
      </c>
      <c r="D39" s="20">
        <f>G39/C39</f>
        <v>0.15644171779141106</v>
      </c>
      <c r="G39" s="12">
        <v>153</v>
      </c>
      <c r="I39" s="1">
        <v>978</v>
      </c>
      <c r="J39" s="20">
        <v>0.1564</v>
      </c>
      <c r="M39" s="11">
        <v>153</v>
      </c>
    </row>
    <row r="40" spans="2:13" ht="12.75">
      <c r="B40" t="s">
        <v>48</v>
      </c>
      <c r="C40" s="1">
        <f>SUM(C35:C39)</f>
        <v>48874193</v>
      </c>
      <c r="G40" s="12">
        <f>SUM(G35:G39)</f>
        <v>7644662</v>
      </c>
      <c r="I40" s="1">
        <f>SUM(I35:I39)</f>
        <v>48874193</v>
      </c>
      <c r="M40" s="11">
        <f>SUM(M35:M39)</f>
        <v>7644238.5728</v>
      </c>
    </row>
    <row r="41" spans="3:9" ht="13.5" thickBot="1">
      <c r="C41" s="1"/>
      <c r="G41" s="2"/>
      <c r="I41" s="1"/>
    </row>
    <row r="42" spans="1:13" ht="13.5" thickBot="1">
      <c r="A42" t="s">
        <v>49</v>
      </c>
      <c r="C42" s="1"/>
      <c r="G42" s="21">
        <f>G32/G40</f>
        <v>0.09171638207156838</v>
      </c>
      <c r="I42" s="1"/>
      <c r="M42" s="22">
        <f>M32/M40</f>
        <v>0.27240463194436626</v>
      </c>
    </row>
  </sheetData>
  <mergeCells count="3">
    <mergeCell ref="C3:G3"/>
    <mergeCell ref="I3:M3"/>
    <mergeCell ref="I1:K1"/>
  </mergeCells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&amp;RRCA Appendix W-1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ptreuer</dc:creator>
  <cp:keywords/>
  <dc:description/>
  <cp:lastModifiedBy>ptreuer</cp:lastModifiedBy>
  <cp:lastPrinted>2004-05-13T21:40:32Z</cp:lastPrinted>
  <dcterms:created xsi:type="dcterms:W3CDTF">2004-05-13T19:41:54Z</dcterms:created>
  <dcterms:modified xsi:type="dcterms:W3CDTF">2004-06-24T23:01:41Z</dcterms:modified>
  <cp:category/>
  <cp:version/>
  <cp:contentType/>
  <cp:contentStatus/>
</cp:coreProperties>
</file>